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 lockWindows="1"/>
  <bookViews>
    <workbookView xWindow="0" yWindow="45" windowWidth="11355" windowHeight="6150" tabRatio="599" activeTab="0"/>
  </bookViews>
  <sheets>
    <sheet name="Вариант 1" sheetId="1" r:id="rId1"/>
    <sheet name="Вариант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<sst xmlns="http://schemas.openxmlformats.org/spreadsheetml/2006/main" count="252" uniqueCount="74">
  <si>
    <t>Самостоятельная работа по темам: Методы моделирования. Метод Монте-Карло в задаче нахождения числа π. Вычисление площади фигуры, границы которой заданы графиками функций.</t>
  </si>
  <si>
    <t>1).  Какие методы моделирования Вам известны?</t>
  </si>
  <si>
    <t>Напротив правильного ответа ставьте плюс!</t>
  </si>
  <si>
    <t xml:space="preserve">1. Системный метод; </t>
  </si>
  <si>
    <t xml:space="preserve">2. Сетевой метод; </t>
  </si>
  <si>
    <t xml:space="preserve">3. Метод гипотез;  </t>
  </si>
  <si>
    <t>4. Метод выбора.</t>
  </si>
  <si>
    <t>+</t>
  </si>
  <si>
    <t>1).  Какой метод используется в случаях, когда для создания модели информации недостаточно?</t>
  </si>
  <si>
    <t>2).  Каким методом в науке получены все точные закономерности, например законы Ньютона, Кеплера, формулы длины окружности, площади круга и др.?</t>
  </si>
  <si>
    <t>3).  Каким методом были построены модели многих ранее необъяснимых явлений? Например, планетарная модель атома, модель кристаллической решётки твёрдых веществ, модель Солнечной системы.</t>
  </si>
  <si>
    <t>3).  Какой метод моделирования состоит в том, что моделируемый объект рассматривается как совокупность самостоятельных частей и связей между ними?</t>
  </si>
  <si>
    <t>2).  Какой метод моделирования был использован в задаче выбора положения железнодорожной станции?</t>
  </si>
  <si>
    <t>4).  Что проверяется  специальными исследованиями?</t>
  </si>
  <si>
    <t xml:space="preserve">1. Полученный результат; </t>
  </si>
  <si>
    <t xml:space="preserve">2. Логичность действий; </t>
  </si>
  <si>
    <t xml:space="preserve">3. Адекватность;  </t>
  </si>
  <si>
    <t>4. Компьютерная модель.</t>
  </si>
  <si>
    <t>4).  Метод МонтеКарло получил своё название …</t>
  </si>
  <si>
    <t xml:space="preserve">1. По названию города; </t>
  </si>
  <si>
    <t xml:space="preserve">3. Случайно;  </t>
  </si>
  <si>
    <t>4. По названию казино.</t>
  </si>
  <si>
    <t xml:space="preserve">2. По названию секретного военного  проекта; </t>
  </si>
  <si>
    <t>5).  Какой метод использует случайные процессы для приближённых вычислений?</t>
  </si>
  <si>
    <t xml:space="preserve">2. Метод МонтеКарло; </t>
  </si>
  <si>
    <t xml:space="preserve">3.Метод случайности;  </t>
  </si>
  <si>
    <t>4. Метод приближённых вычислений.</t>
  </si>
  <si>
    <t>5). Какое другое название получил метод МонтеКарло?</t>
  </si>
  <si>
    <t xml:space="preserve">1. Метод подсчёта; </t>
  </si>
  <si>
    <t xml:space="preserve">2. Метод статистических испытаний; </t>
  </si>
  <si>
    <t xml:space="preserve">3. Испытательный метод;  </t>
  </si>
  <si>
    <t>4. Случайный метод.</t>
  </si>
  <si>
    <t>6).  Какова формула вычисления площади круга, используемой в методе МонтеКарло?</t>
  </si>
  <si>
    <t xml:space="preserve">3. </t>
  </si>
  <si>
    <t xml:space="preserve">2. </t>
  </si>
  <si>
    <t xml:space="preserve">1. </t>
  </si>
  <si>
    <t>4. .</t>
  </si>
  <si>
    <t>6).  Какова формула вычисления числа π, используемой в методе МонтеКарло?</t>
  </si>
  <si>
    <t>7).  Следующий фрагмент алгоритма нужен для …</t>
  </si>
  <si>
    <t>4. Построения прямоугольника.</t>
  </si>
  <si>
    <t xml:space="preserve">3. Построения графика параболы;  </t>
  </si>
  <si>
    <t xml:space="preserve">2. Построения графика прямой; </t>
  </si>
  <si>
    <t>1. Построения координатных осей;</t>
  </si>
  <si>
    <t>Напротив правильного ответа ставьте плюс, напротив неправильного - минус!</t>
  </si>
  <si>
    <t>8).  Следующий фрагмент алгоритма нужен для …</t>
  </si>
  <si>
    <t>1. Построения случайных точек;</t>
  </si>
  <si>
    <t xml:space="preserve">2. Подсчёта случайных точек; </t>
  </si>
  <si>
    <t xml:space="preserve">3. Подсчёта площади фигуры;  </t>
  </si>
  <si>
    <t>4. Изменения площади фигуры.</t>
  </si>
  <si>
    <t>9).  Следующий фрагмент алгоритма нужен для …</t>
  </si>
  <si>
    <t>10).  Следующая программа необходима для …</t>
  </si>
  <si>
    <t xml:space="preserve">3. Получения последовательности случайных чисел;  </t>
  </si>
  <si>
    <t xml:space="preserve">2. Изменения последовательности случайных чисел;  </t>
  </si>
  <si>
    <t>4. Определения целой части числа.</t>
  </si>
  <si>
    <t xml:space="preserve">11).  Методом МонтеКарло найдите площадь фигуры, ограниченной линиями </t>
  </si>
  <si>
    <t>4. Площадь = 3.9.</t>
  </si>
  <si>
    <t>1. Площадь = 12.7</t>
  </si>
  <si>
    <t>2. Площадь = 20.3.</t>
  </si>
  <si>
    <t>3. Площадь = 5.9.</t>
  </si>
  <si>
    <t>2. Площадь = 30.25</t>
  </si>
  <si>
    <t>1. Площадь = 21.7</t>
  </si>
  <si>
    <t>3. Площадь = 35.9.</t>
  </si>
  <si>
    <t>4. Площадь = 13.9.</t>
  </si>
  <si>
    <t xml:space="preserve">12).  Методом МонтеКарло найдите площадь фигуры, ограниченной линиями </t>
  </si>
  <si>
    <t>1. Площадь = 5.4.</t>
  </si>
  <si>
    <t>2. Площадь = 10.5</t>
  </si>
  <si>
    <t>3. Площадь = 15.9.</t>
  </si>
  <si>
    <t>4. Площадь = 1.9.</t>
  </si>
  <si>
    <t>4. Площадь = 11.655.</t>
  </si>
  <si>
    <t>3. Площадь = 5.91.</t>
  </si>
  <si>
    <t>1. Площадь = 27.757</t>
  </si>
  <si>
    <t>Ваша оценка:</t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</si>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</sst>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6"/>
      <name val="Arial Cyr"/>
      <family val="2"/>
    </font>
    <font>
      <b/>
      <sz val="16"/>
      <color indexed="17"/>
      <name val="Garamond"/>
      <family val="1"/>
    </font>
    <font>
      <i/>
      <sz val="16"/>
      <color indexed="10"/>
      <name val="Garamond"/>
      <family val="1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9.emf" /><Relationship Id="rId5" Type="http://schemas.openxmlformats.org/officeDocument/2006/relationships/image" Target="../media/image15.emf" /><Relationship Id="rId6" Type="http://schemas.openxmlformats.org/officeDocument/2006/relationships/image" Target="../media/image16.emf" /><Relationship Id="rId7" Type="http://schemas.openxmlformats.org/officeDocument/2006/relationships/image" Target="../media/image12.emf" /><Relationship Id="rId8" Type="http://schemas.openxmlformats.org/officeDocument/2006/relationships/image" Target="../media/image1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8.emf" /><Relationship Id="rId4" Type="http://schemas.openxmlformats.org/officeDocument/2006/relationships/image" Target="../media/image5.emf" /><Relationship Id="rId5" Type="http://schemas.openxmlformats.org/officeDocument/2006/relationships/image" Target="../media/image10.emf" /><Relationship Id="rId6" Type="http://schemas.openxmlformats.org/officeDocument/2006/relationships/image" Target="../media/image11.emf" /><Relationship Id="rId7" Type="http://schemas.openxmlformats.org/officeDocument/2006/relationships/image" Target="../media/image3.emf" /><Relationship Id="rId8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33</xdr:row>
      <xdr:rowOff>342900</xdr:rowOff>
    </xdr:from>
    <xdr:to>
      <xdr:col>0</xdr:col>
      <xdr:colOff>1876425</xdr:colOff>
      <xdr:row>33</xdr:row>
      <xdr:rowOff>1524000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304800" y="11010900"/>
          <a:ext cx="1571625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Сместиться_В(0,0)
Опустить_Перо
Сместиться_На(s,0)
Сместиться_На(0,t)
Сместиться_На(-s,0)
Сместиться_На(0,-t)
Поднять_Перо</a:t>
          </a:r>
        </a:p>
      </xdr:txBody>
    </xdr:sp>
    <xdr:clientData/>
  </xdr:twoCellAnchor>
  <xdr:twoCellAnchor>
    <xdr:from>
      <xdr:col>0</xdr:col>
      <xdr:colOff>304800</xdr:colOff>
      <xdr:row>38</xdr:row>
      <xdr:rowOff>342900</xdr:rowOff>
    </xdr:from>
    <xdr:to>
      <xdr:col>0</xdr:col>
      <xdr:colOff>1876425</xdr:colOff>
      <xdr:row>38</xdr:row>
      <xdr:rowOff>1038225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304800" y="13315950"/>
          <a:ext cx="1571625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Сместиться_В(0,0)
Опустить_Перо
Сместиться_В(10,10/3)
Поднять_Перо</a:t>
          </a:r>
        </a:p>
      </xdr:txBody>
    </xdr:sp>
    <xdr:clientData/>
  </xdr:twoCellAnchor>
  <xdr:twoCellAnchor>
    <xdr:from>
      <xdr:col>0</xdr:col>
      <xdr:colOff>304800</xdr:colOff>
      <xdr:row>43</xdr:row>
      <xdr:rowOff>342900</xdr:rowOff>
    </xdr:from>
    <xdr:to>
      <xdr:col>0</xdr:col>
      <xdr:colOff>1876425</xdr:colOff>
      <xdr:row>43</xdr:row>
      <xdr:rowOff>1057275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304800" y="15249525"/>
          <a:ext cx="15716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Если (y&lt;x*(10-x)/5) и (y&gt;x/3)
  То k:=k+1
Конец_Если</a:t>
          </a:r>
        </a:p>
      </xdr:txBody>
    </xdr:sp>
    <xdr:clientData/>
  </xdr:twoCellAnchor>
  <xdr:twoCellAnchor>
    <xdr:from>
      <xdr:col>0</xdr:col>
      <xdr:colOff>304800</xdr:colOff>
      <xdr:row>48</xdr:row>
      <xdr:rowOff>342900</xdr:rowOff>
    </xdr:from>
    <xdr:to>
      <xdr:col>0</xdr:col>
      <xdr:colOff>3886200</xdr:colOff>
      <xdr:row>48</xdr:row>
      <xdr:rowOff>1552575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304800" y="17202150"/>
          <a:ext cx="3581400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Программа rand(t: Вещественный ): Вещественный 
Описание
u: Вещественный 
Конец_Описания
u:=111.111*t+3.14159
rand:=u- Целая_Часть(u) 
Конец_Программы</a:t>
          </a:r>
        </a:p>
      </xdr:txBody>
    </xdr:sp>
    <xdr:clientData/>
  </xdr:twoCellAnchor>
  <xdr:twoCellAnchor>
    <xdr:from>
      <xdr:col>0</xdr:col>
      <xdr:colOff>209550</xdr:colOff>
      <xdr:row>53</xdr:row>
      <xdr:rowOff>647700</xdr:rowOff>
    </xdr:from>
    <xdr:to>
      <xdr:col>0</xdr:col>
      <xdr:colOff>3790950</xdr:colOff>
      <xdr:row>53</xdr:row>
      <xdr:rowOff>1019175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209550" y="20002500"/>
          <a:ext cx="358140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                              </a:t>
          </a:r>
          <a:r>
            <a:rPr lang="en-US" cap="none" sz="1600" b="0" i="0" u="none" baseline="0">
              <a:latin typeface="Arial Cyr"/>
              <a:ea typeface="Arial Cyr"/>
              <a:cs typeface="Arial Cyr"/>
            </a:rPr>
            <a:t>и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      </a:t>
          </a:r>
        </a:p>
      </xdr:txBody>
    </xdr:sp>
    <xdr:clientData/>
  </xdr:twoCellAnchor>
  <xdr:twoCellAnchor>
    <xdr:from>
      <xdr:col>0</xdr:col>
      <xdr:colOff>209550</xdr:colOff>
      <xdr:row>58</xdr:row>
      <xdr:rowOff>647700</xdr:rowOff>
    </xdr:from>
    <xdr:to>
      <xdr:col>0</xdr:col>
      <xdr:colOff>3790950</xdr:colOff>
      <xdr:row>58</xdr:row>
      <xdr:rowOff>1019175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209550" y="21878925"/>
          <a:ext cx="358140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                              </a:t>
          </a:r>
          <a:r>
            <a:rPr lang="en-US" cap="none" sz="1600" b="0" i="0" u="none" baseline="0">
              <a:latin typeface="Arial Cyr"/>
              <a:ea typeface="Arial Cyr"/>
              <a:cs typeface="Arial Cyr"/>
            </a:rPr>
            <a:t>и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33</xdr:row>
      <xdr:rowOff>342900</xdr:rowOff>
    </xdr:from>
    <xdr:to>
      <xdr:col>0</xdr:col>
      <xdr:colOff>1876425</xdr:colOff>
      <xdr:row>33</xdr:row>
      <xdr:rowOff>2219325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304800" y="11363325"/>
          <a:ext cx="1571625" cy="1866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n:=15
x:=0
Сместиться_В(0,0)
Опустить_Перо
Повторять_Пока x&lt;s--0.001
x:=x+s/n
y:=x*(10-x)/5
Сместиться_В(x,y)
Завершить
Поднять_Перо</a:t>
          </a:r>
        </a:p>
      </xdr:txBody>
    </xdr:sp>
    <xdr:clientData/>
  </xdr:twoCellAnchor>
  <xdr:twoCellAnchor>
    <xdr:from>
      <xdr:col>0</xdr:col>
      <xdr:colOff>304800</xdr:colOff>
      <xdr:row>38</xdr:row>
      <xdr:rowOff>342900</xdr:rowOff>
    </xdr:from>
    <xdr:to>
      <xdr:col>0</xdr:col>
      <xdr:colOff>1876425</xdr:colOff>
      <xdr:row>38</xdr:row>
      <xdr:rowOff>2514600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304800" y="14449425"/>
          <a:ext cx="1571625" cy="2171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n:=1
k:=0
t:=0.8
Повторять_Пока n&lt;=100
s:=rand(t)
x:=10*s
t:=rand(s)
y:=5*t
Сместиться_В(x,y)
Опустить_Перо
Сместиться_На(0,0)
Поднять_Перо</a:t>
          </a:r>
        </a:p>
      </xdr:txBody>
    </xdr:sp>
    <xdr:clientData/>
  </xdr:twoCellAnchor>
  <xdr:twoCellAnchor>
    <xdr:from>
      <xdr:col>0</xdr:col>
      <xdr:colOff>304800</xdr:colOff>
      <xdr:row>43</xdr:row>
      <xdr:rowOff>342900</xdr:rowOff>
    </xdr:from>
    <xdr:to>
      <xdr:col>0</xdr:col>
      <xdr:colOff>1876425</xdr:colOff>
      <xdr:row>43</xdr:row>
      <xdr:rowOff>885825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304800" y="17859375"/>
          <a:ext cx="157162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…...
x:=50*k/n
……...</a:t>
          </a:r>
        </a:p>
      </xdr:txBody>
    </xdr:sp>
    <xdr:clientData/>
  </xdr:twoCellAnchor>
  <xdr:twoCellAnchor>
    <xdr:from>
      <xdr:col>0</xdr:col>
      <xdr:colOff>304800</xdr:colOff>
      <xdr:row>48</xdr:row>
      <xdr:rowOff>342900</xdr:rowOff>
    </xdr:from>
    <xdr:to>
      <xdr:col>0</xdr:col>
      <xdr:colOff>3886200</xdr:colOff>
      <xdr:row>48</xdr:row>
      <xdr:rowOff>1552575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304800" y="19659600"/>
          <a:ext cx="3581400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Программа rand(t: Вещественный ): Вещественный 
Описание
u: Вещественный 
Конец_Описания
u:=111.111*t+3.14159
rand:=u- Целая_Часть(u) 
Конец_Программы</a:t>
          </a:r>
        </a:p>
      </xdr:txBody>
    </xdr:sp>
    <xdr:clientData/>
  </xdr:twoCellAnchor>
  <xdr:twoCellAnchor>
    <xdr:from>
      <xdr:col>0</xdr:col>
      <xdr:colOff>209550</xdr:colOff>
      <xdr:row>53</xdr:row>
      <xdr:rowOff>647700</xdr:rowOff>
    </xdr:from>
    <xdr:to>
      <xdr:col>0</xdr:col>
      <xdr:colOff>3790950</xdr:colOff>
      <xdr:row>53</xdr:row>
      <xdr:rowOff>1019175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209550" y="22307550"/>
          <a:ext cx="358140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                              </a:t>
          </a:r>
          <a:r>
            <a:rPr lang="en-US" cap="none" sz="1600" b="0" i="0" u="none" baseline="0">
              <a:latin typeface="Arial Cyr"/>
              <a:ea typeface="Arial Cyr"/>
              <a:cs typeface="Arial Cyr"/>
            </a:rPr>
            <a:t>и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      </a:t>
          </a:r>
        </a:p>
      </xdr:txBody>
    </xdr:sp>
    <xdr:clientData/>
  </xdr:twoCellAnchor>
  <xdr:twoCellAnchor>
    <xdr:from>
      <xdr:col>0</xdr:col>
      <xdr:colOff>209550</xdr:colOff>
      <xdr:row>58</xdr:row>
      <xdr:rowOff>647700</xdr:rowOff>
    </xdr:from>
    <xdr:to>
      <xdr:col>0</xdr:col>
      <xdr:colOff>3790950</xdr:colOff>
      <xdr:row>58</xdr:row>
      <xdr:rowOff>1019175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209550" y="24222075"/>
          <a:ext cx="358140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                              </a:t>
          </a:r>
          <a:r>
            <a:rPr lang="en-US" cap="none" sz="1600" b="0" i="0" u="none" baseline="0">
              <a:latin typeface="Arial Cyr"/>
              <a:ea typeface="Arial Cyr"/>
              <a:cs typeface="Arial Cyr"/>
            </a:rPr>
            <a:t>и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2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windowProtection="1" tabSelected="1" workbookViewId="0" topLeftCell="A1">
      <selection activeCell="A100" sqref="A100:B100"/>
    </sheetView>
  </sheetViews>
  <sheetFormatPr defaultColWidth="9.00390625" defaultRowHeight="12.75"/>
  <cols>
    <col min="1" max="1" width="82.25390625" style="0" customWidth="1"/>
    <col min="2" max="2" width="3.875" style="0" customWidth="1"/>
    <col min="4" max="4" width="6.625" style="0" customWidth="1"/>
    <col min="5" max="5" width="7.875" style="0" customWidth="1"/>
    <col min="6" max="6" width="9.625" style="0" customWidth="1"/>
    <col min="7" max="7" width="10.625" style="0" customWidth="1"/>
  </cols>
  <sheetData>
    <row r="1" ht="84">
      <c r="A1" s="1" t="s">
        <v>0</v>
      </c>
    </row>
    <row r="3" ht="21">
      <c r="A3" s="2" t="s">
        <v>43</v>
      </c>
    </row>
    <row r="4" spans="1:11" s="3" customFormat="1" ht="20.25">
      <c r="A4" s="3" t="s">
        <v>1</v>
      </c>
      <c r="J4" s="3">
        <v>2</v>
      </c>
      <c r="K4" s="3">
        <f>CODE(J4)</f>
        <v>50</v>
      </c>
    </row>
    <row r="5" spans="1:16" ht="15">
      <c r="A5" s="5" t="s">
        <v>3</v>
      </c>
      <c r="B5" s="4" t="s">
        <v>72</v>
      </c>
      <c r="L5" t="str">
        <f>IF(CODE(B5)=43,CHAR(49),CHAR(48))</f>
        <v>0</v>
      </c>
      <c r="M5">
        <f>VALUE(L5)</f>
        <v>0</v>
      </c>
      <c r="N5">
        <f>M5*0.5</f>
        <v>0</v>
      </c>
      <c r="O5" t="s">
        <v>7</v>
      </c>
      <c r="P5">
        <v>1</v>
      </c>
    </row>
    <row r="6" spans="1:14" ht="15">
      <c r="A6" s="5" t="s">
        <v>4</v>
      </c>
      <c r="B6" s="4" t="s">
        <v>72</v>
      </c>
      <c r="L6" t="str">
        <f>IF(CODE(B6)=45,CHAR(50),CHAR(48))</f>
        <v>0</v>
      </c>
      <c r="M6">
        <f>VALUE(L6)</f>
        <v>0</v>
      </c>
      <c r="N6">
        <f>M6/2*1.5</f>
        <v>0</v>
      </c>
    </row>
    <row r="7" spans="1:14" ht="15">
      <c r="A7" s="5" t="s">
        <v>5</v>
      </c>
      <c r="B7" s="4" t="s">
        <v>72</v>
      </c>
      <c r="L7" t="str">
        <f>IF(CODE(B7)=43,CHAR(49),CHAR(48))</f>
        <v>0</v>
      </c>
      <c r="M7">
        <f>VALUE(L7)</f>
        <v>0</v>
      </c>
      <c r="N7">
        <f>M7*0.5</f>
        <v>0</v>
      </c>
    </row>
    <row r="8" spans="1:14" ht="15">
      <c r="A8" s="5" t="s">
        <v>6</v>
      </c>
      <c r="B8" s="4" t="s">
        <v>72</v>
      </c>
      <c r="L8" t="str">
        <f>IF(CODE(B8)=45,CHAR(50),CHAR(48))</f>
        <v>0</v>
      </c>
      <c r="M8">
        <f>VALUE(L8)</f>
        <v>0</v>
      </c>
      <c r="N8">
        <f>M8/2*1.5</f>
        <v>0</v>
      </c>
    </row>
    <row r="9" spans="1:2" ht="60.75">
      <c r="A9" s="6" t="s">
        <v>9</v>
      </c>
      <c r="B9" s="3"/>
    </row>
    <row r="10" spans="1:16" ht="15">
      <c r="A10" s="5" t="s">
        <v>3</v>
      </c>
      <c r="B10" s="4" t="s">
        <v>72</v>
      </c>
      <c r="L10" t="str">
        <f>IF(CODE(B10)=45,CHAR(50),CHAR(48))</f>
        <v>0</v>
      </c>
      <c r="M10">
        <f>VALUE(L10)</f>
        <v>0</v>
      </c>
      <c r="N10">
        <f>M10/2</f>
        <v>0</v>
      </c>
      <c r="P10">
        <v>2</v>
      </c>
    </row>
    <row r="11" spans="1:14" ht="15">
      <c r="A11" s="5" t="s">
        <v>4</v>
      </c>
      <c r="B11" s="4" t="s">
        <v>72</v>
      </c>
      <c r="L11" t="str">
        <f>IF(CODE(B11)=45,CHAR(50),CHAR(48))</f>
        <v>0</v>
      </c>
      <c r="M11">
        <f>VALUE(L11)</f>
        <v>0</v>
      </c>
      <c r="N11">
        <f>M11/2</f>
        <v>0</v>
      </c>
    </row>
    <row r="12" spans="1:15" ht="15">
      <c r="A12" s="5" t="s">
        <v>5</v>
      </c>
      <c r="B12" s="4" t="s">
        <v>72</v>
      </c>
      <c r="L12" t="str">
        <f>IF(CODE(B12)=43,CHAR(49),CHAR(48))</f>
        <v>0</v>
      </c>
      <c r="M12">
        <f>VALUE(L12)</f>
        <v>0</v>
      </c>
      <c r="N12">
        <f>M12</f>
        <v>0</v>
      </c>
      <c r="O12" t="s">
        <v>7</v>
      </c>
    </row>
    <row r="13" spans="1:14" ht="15">
      <c r="A13" s="5" t="s">
        <v>6</v>
      </c>
      <c r="B13" s="4" t="s">
        <v>72</v>
      </c>
      <c r="L13" t="str">
        <f>IF(CODE(B13)=45,CHAR(50),CHAR(48))</f>
        <v>0</v>
      </c>
      <c r="M13">
        <f>VALUE(L13)</f>
        <v>0</v>
      </c>
      <c r="N13">
        <f>M13/2</f>
        <v>0</v>
      </c>
    </row>
    <row r="14" spans="1:2" ht="81">
      <c r="A14" s="6" t="s">
        <v>11</v>
      </c>
      <c r="B14" s="3"/>
    </row>
    <row r="15" spans="1:16" ht="15">
      <c r="A15" s="5" t="s">
        <v>3</v>
      </c>
      <c r="B15" s="4" t="s">
        <v>72</v>
      </c>
      <c r="L15" t="str">
        <f>IF(CODE(B15)=43,CHAR(49),CHAR(48))</f>
        <v>0</v>
      </c>
      <c r="M15">
        <f>VALUE(L15)</f>
        <v>0</v>
      </c>
      <c r="N15">
        <f>M15</f>
        <v>0</v>
      </c>
      <c r="O15" t="s">
        <v>7</v>
      </c>
      <c r="P15">
        <v>3</v>
      </c>
    </row>
    <row r="16" spans="1:14" ht="15">
      <c r="A16" s="5" t="s">
        <v>4</v>
      </c>
      <c r="B16" s="4" t="s">
        <v>72</v>
      </c>
      <c r="L16" t="str">
        <f>IF(CODE(B16)=45,CHAR(50),CHAR(48))</f>
        <v>0</v>
      </c>
      <c r="M16">
        <f>VALUE(L16)</f>
        <v>0</v>
      </c>
      <c r="N16">
        <f>M16/2</f>
        <v>0</v>
      </c>
    </row>
    <row r="17" spans="1:14" ht="15">
      <c r="A17" s="5" t="s">
        <v>5</v>
      </c>
      <c r="B17" s="4" t="s">
        <v>72</v>
      </c>
      <c r="L17" t="str">
        <f>IF(CODE(B17)=45,CHAR(50),CHAR(48))</f>
        <v>0</v>
      </c>
      <c r="M17">
        <f aca="true" t="shared" si="0" ref="M17:M37">VALUE(L17)</f>
        <v>0</v>
      </c>
      <c r="N17">
        <f>M17/2</f>
        <v>0</v>
      </c>
    </row>
    <row r="18" spans="1:14" ht="15">
      <c r="A18" s="5" t="s">
        <v>6</v>
      </c>
      <c r="B18" s="4" t="s">
        <v>72</v>
      </c>
      <c r="L18" t="str">
        <f>IF(CODE(B18)=45,CHAR(50),CHAR(48))</f>
        <v>0</v>
      </c>
      <c r="M18">
        <f t="shared" si="0"/>
        <v>0</v>
      </c>
      <c r="N18">
        <f>M18/2</f>
        <v>0</v>
      </c>
    </row>
    <row r="19" spans="1:2" ht="20.25">
      <c r="A19" s="6" t="s">
        <v>18</v>
      </c>
      <c r="B19" t="s">
        <v>72</v>
      </c>
    </row>
    <row r="20" spans="1:16" ht="15">
      <c r="A20" s="5" t="s">
        <v>19</v>
      </c>
      <c r="B20" s="4" t="s">
        <v>72</v>
      </c>
      <c r="L20" t="str">
        <f>IF(CODE(B20)=45,CHAR(50),CHAR(48))</f>
        <v>0</v>
      </c>
      <c r="M20">
        <f t="shared" si="0"/>
        <v>0</v>
      </c>
      <c r="N20">
        <f>M20</f>
        <v>0</v>
      </c>
      <c r="P20">
        <v>4</v>
      </c>
    </row>
    <row r="21" spans="1:15" ht="15">
      <c r="A21" s="5" t="s">
        <v>22</v>
      </c>
      <c r="B21" s="4" t="s">
        <v>72</v>
      </c>
      <c r="L21" t="str">
        <f>IF(CODE(B21)=43,CHAR(49),CHAR(48))</f>
        <v>0</v>
      </c>
      <c r="M21">
        <f>VALUE(L21)</f>
        <v>0</v>
      </c>
      <c r="N21">
        <f>M21*2</f>
        <v>0</v>
      </c>
      <c r="O21" t="s">
        <v>7</v>
      </c>
    </row>
    <row r="22" spans="1:14" ht="15">
      <c r="A22" s="5" t="s">
        <v>20</v>
      </c>
      <c r="B22" s="4" t="s">
        <v>72</v>
      </c>
      <c r="L22" t="str">
        <f>IF(CODE(B22)=45,CHAR(50),CHAR(48))</f>
        <v>0</v>
      </c>
      <c r="M22">
        <f t="shared" si="0"/>
        <v>0</v>
      </c>
      <c r="N22">
        <f>M22</f>
        <v>0</v>
      </c>
    </row>
    <row r="23" spans="1:14" ht="15">
      <c r="A23" s="5" t="s">
        <v>21</v>
      </c>
      <c r="B23" s="4" t="s">
        <v>72</v>
      </c>
      <c r="L23" t="str">
        <f>IF(CODE(B23)=45,CHAR(50),CHAR(48))</f>
        <v>0</v>
      </c>
      <c r="M23">
        <f t="shared" si="0"/>
        <v>0</v>
      </c>
      <c r="N23">
        <f>M23</f>
        <v>0</v>
      </c>
    </row>
    <row r="24" ht="20.25">
      <c r="A24" s="6" t="s">
        <v>27</v>
      </c>
    </row>
    <row r="25" spans="1:16" ht="15">
      <c r="A25" s="5" t="s">
        <v>28</v>
      </c>
      <c r="B25" s="4" t="s">
        <v>72</v>
      </c>
      <c r="L25" t="str">
        <f>IF(CODE(B25)=45,CHAR(50),CHAR(48))</f>
        <v>0</v>
      </c>
      <c r="M25">
        <f t="shared" si="0"/>
        <v>0</v>
      </c>
      <c r="N25">
        <f>M25</f>
        <v>0</v>
      </c>
      <c r="P25">
        <v>5</v>
      </c>
    </row>
    <row r="26" spans="1:15" ht="15">
      <c r="A26" s="5" t="s">
        <v>29</v>
      </c>
      <c r="B26" s="4" t="s">
        <v>72</v>
      </c>
      <c r="L26" t="str">
        <f>IF(CODE(B26)=43,CHAR(49),CHAR(48))</f>
        <v>0</v>
      </c>
      <c r="M26">
        <f>VALUE(L26)</f>
        <v>0</v>
      </c>
      <c r="N26">
        <f>M26*2</f>
        <v>0</v>
      </c>
      <c r="O26" t="s">
        <v>7</v>
      </c>
    </row>
    <row r="27" spans="1:14" ht="15">
      <c r="A27" s="5" t="s">
        <v>30</v>
      </c>
      <c r="B27" s="4" t="s">
        <v>72</v>
      </c>
      <c r="L27" t="str">
        <f>IF(CODE(B27)=45,CHAR(50),CHAR(48))</f>
        <v>0</v>
      </c>
      <c r="M27">
        <f t="shared" si="0"/>
        <v>0</v>
      </c>
      <c r="N27">
        <f aca="true" t="shared" si="1" ref="N27:N33">M27</f>
        <v>0</v>
      </c>
    </row>
    <row r="28" spans="1:14" ht="15">
      <c r="A28" s="5" t="s">
        <v>31</v>
      </c>
      <c r="B28" s="4" t="s">
        <v>72</v>
      </c>
      <c r="L28" t="str">
        <f>IF(CODE(B28)=45,CHAR(50),CHAR(48))</f>
        <v>0</v>
      </c>
      <c r="M28">
        <f t="shared" si="0"/>
        <v>0</v>
      </c>
      <c r="N28">
        <f t="shared" si="1"/>
        <v>0</v>
      </c>
    </row>
    <row r="29" spans="1:2" ht="40.5">
      <c r="A29" s="6" t="s">
        <v>32</v>
      </c>
      <c r="B29" t="s">
        <v>72</v>
      </c>
    </row>
    <row r="30" spans="1:16" ht="43.5" customHeight="1">
      <c r="A30" s="7" t="s">
        <v>35</v>
      </c>
      <c r="B30" s="4" t="s">
        <v>72</v>
      </c>
      <c r="L30" t="str">
        <f>IF(CODE(B30)=45,CHAR(50),CHAR(48))</f>
        <v>0</v>
      </c>
      <c r="M30">
        <f t="shared" si="0"/>
        <v>0</v>
      </c>
      <c r="N30">
        <f t="shared" si="1"/>
        <v>0</v>
      </c>
      <c r="P30">
        <v>6</v>
      </c>
    </row>
    <row r="31" spans="1:14" ht="47.25" customHeight="1">
      <c r="A31" s="7" t="s">
        <v>34</v>
      </c>
      <c r="B31" s="4" t="s">
        <v>72</v>
      </c>
      <c r="L31" t="str">
        <f>IF(CODE(B31)=45,CHAR(50),CHAR(48))</f>
        <v>0</v>
      </c>
      <c r="M31">
        <f t="shared" si="0"/>
        <v>0</v>
      </c>
      <c r="N31">
        <f t="shared" si="1"/>
        <v>0</v>
      </c>
    </row>
    <row r="32" spans="1:15" ht="45.75" customHeight="1">
      <c r="A32" s="7" t="s">
        <v>33</v>
      </c>
      <c r="B32" s="4" t="s">
        <v>73</v>
      </c>
      <c r="L32" t="str">
        <f>IF(CODE(B32)=43,CHAR(49),CHAR(48))</f>
        <v>0</v>
      </c>
      <c r="M32">
        <f>VALUE(L32)</f>
        <v>0</v>
      </c>
      <c r="N32">
        <f>M32*2</f>
        <v>0</v>
      </c>
      <c r="O32" t="s">
        <v>7</v>
      </c>
    </row>
    <row r="33" spans="1:14" ht="42.75" customHeight="1">
      <c r="A33" s="7" t="s">
        <v>36</v>
      </c>
      <c r="B33" s="4" t="s">
        <v>72</v>
      </c>
      <c r="L33" t="str">
        <f>IF(CODE(B33)=45,CHAR(50),CHAR(48))</f>
        <v>0</v>
      </c>
      <c r="M33">
        <f t="shared" si="0"/>
        <v>0</v>
      </c>
      <c r="N33">
        <f t="shared" si="1"/>
        <v>0</v>
      </c>
    </row>
    <row r="34" spans="1:2" ht="121.5" customHeight="1">
      <c r="A34" s="8" t="s">
        <v>38</v>
      </c>
      <c r="B34" t="s">
        <v>72</v>
      </c>
    </row>
    <row r="35" spans="1:16" ht="15">
      <c r="A35" s="5" t="s">
        <v>42</v>
      </c>
      <c r="B35" s="4" t="s">
        <v>72</v>
      </c>
      <c r="L35" t="str">
        <f>IF(CODE(B35)=45,CHAR(50),CHAR(48))</f>
        <v>0</v>
      </c>
      <c r="M35">
        <f t="shared" si="0"/>
        <v>0</v>
      </c>
      <c r="N35">
        <f>M35/2*3</f>
        <v>0</v>
      </c>
      <c r="P35">
        <v>7</v>
      </c>
    </row>
    <row r="36" spans="1:14" ht="15">
      <c r="A36" s="5" t="s">
        <v>41</v>
      </c>
      <c r="B36" s="4" t="s">
        <v>72</v>
      </c>
      <c r="L36" t="str">
        <f>IF(CODE(B36)=45,CHAR(50),CHAR(48))</f>
        <v>0</v>
      </c>
      <c r="M36">
        <f t="shared" si="0"/>
        <v>0</v>
      </c>
      <c r="N36">
        <f>M36/2*3</f>
        <v>0</v>
      </c>
    </row>
    <row r="37" spans="1:14" ht="15">
      <c r="A37" s="5" t="s">
        <v>40</v>
      </c>
      <c r="B37" s="4" t="s">
        <v>72</v>
      </c>
      <c r="L37" t="str">
        <f>IF(CODE(B37)=45,CHAR(50),CHAR(48))</f>
        <v>0</v>
      </c>
      <c r="M37">
        <f t="shared" si="0"/>
        <v>0</v>
      </c>
      <c r="N37">
        <f>M37/2*3</f>
        <v>0</v>
      </c>
    </row>
    <row r="38" spans="1:15" ht="15">
      <c r="A38" s="5" t="s">
        <v>39</v>
      </c>
      <c r="B38" s="4" t="s">
        <v>72</v>
      </c>
      <c r="L38" t="str">
        <f>IF(CODE(B38)=43,CHAR(49),CHAR(48))</f>
        <v>0</v>
      </c>
      <c r="M38">
        <f>VALUE(L38)</f>
        <v>0</v>
      </c>
      <c r="N38">
        <f>M38*3</f>
        <v>0</v>
      </c>
      <c r="O38" t="s">
        <v>7</v>
      </c>
    </row>
    <row r="39" spans="1:2" ht="92.25" customHeight="1">
      <c r="A39" s="8" t="s">
        <v>44</v>
      </c>
      <c r="B39" t="s">
        <v>72</v>
      </c>
    </row>
    <row r="40" spans="1:16" ht="15">
      <c r="A40" s="5" t="s">
        <v>42</v>
      </c>
      <c r="B40" s="4" t="s">
        <v>73</v>
      </c>
      <c r="L40" t="str">
        <f>IF(CODE(B40)=45,CHAR(50),CHAR(48))</f>
        <v>0</v>
      </c>
      <c r="M40">
        <f>VALUE(L40)</f>
        <v>0</v>
      </c>
      <c r="N40">
        <f>M40/2*3</f>
        <v>0</v>
      </c>
      <c r="P40">
        <v>8</v>
      </c>
    </row>
    <row r="41" spans="1:15" ht="15">
      <c r="A41" s="5" t="s">
        <v>41</v>
      </c>
      <c r="B41" s="4" t="s">
        <v>72</v>
      </c>
      <c r="L41" t="str">
        <f>IF(CODE(B41)=43,CHAR(49),CHAR(48))</f>
        <v>0</v>
      </c>
      <c r="M41">
        <f>VALUE(L41)</f>
        <v>0</v>
      </c>
      <c r="N41">
        <f>M41*3</f>
        <v>0</v>
      </c>
      <c r="O41" t="s">
        <v>7</v>
      </c>
    </row>
    <row r="42" spans="1:14" ht="15">
      <c r="A42" s="5" t="s">
        <v>40</v>
      </c>
      <c r="B42" s="4" t="s">
        <v>72</v>
      </c>
      <c r="L42" t="str">
        <f>IF(CODE(B42)=45,CHAR(50),CHAR(48))</f>
        <v>0</v>
      </c>
      <c r="M42">
        <f>VALUE(L42)</f>
        <v>0</v>
      </c>
      <c r="N42">
        <f aca="true" t="shared" si="2" ref="N42:N53">M42/2*3</f>
        <v>0</v>
      </c>
    </row>
    <row r="43" spans="1:14" ht="15">
      <c r="A43" s="5" t="s">
        <v>39</v>
      </c>
      <c r="B43" s="4" t="s">
        <v>72</v>
      </c>
      <c r="L43" t="str">
        <f>IF(CODE(B43)=45,CHAR(50),CHAR(48))</f>
        <v>0</v>
      </c>
      <c r="M43">
        <f>VALUE(L43)</f>
        <v>0</v>
      </c>
      <c r="N43">
        <f t="shared" si="2"/>
        <v>0</v>
      </c>
    </row>
    <row r="44" spans="1:2" ht="93.75" customHeight="1">
      <c r="A44" s="8" t="s">
        <v>49</v>
      </c>
      <c r="B44" t="s">
        <v>72</v>
      </c>
    </row>
    <row r="45" spans="1:16" ht="15">
      <c r="A45" s="5" t="s">
        <v>45</v>
      </c>
      <c r="B45" s="4" t="s">
        <v>72</v>
      </c>
      <c r="L45" t="str">
        <f>IF(CODE(B45)=45,CHAR(50),CHAR(48))</f>
        <v>0</v>
      </c>
      <c r="M45">
        <f>VALUE(L45)</f>
        <v>0</v>
      </c>
      <c r="N45">
        <f t="shared" si="2"/>
        <v>0</v>
      </c>
      <c r="P45">
        <v>9</v>
      </c>
    </row>
    <row r="46" spans="1:15" ht="15">
      <c r="A46" s="5" t="s">
        <v>46</v>
      </c>
      <c r="B46" s="4" t="s">
        <v>72</v>
      </c>
      <c r="L46" t="str">
        <f>IF(CODE(B46)=43,CHAR(49),CHAR(48))</f>
        <v>0</v>
      </c>
      <c r="M46">
        <f>VALUE(L46)</f>
        <v>0</v>
      </c>
      <c r="N46">
        <f>M46*3</f>
        <v>0</v>
      </c>
      <c r="O46" t="s">
        <v>7</v>
      </c>
    </row>
    <row r="47" spans="1:14" ht="15">
      <c r="A47" s="5" t="s">
        <v>47</v>
      </c>
      <c r="B47" s="4" t="s">
        <v>72</v>
      </c>
      <c r="L47" t="str">
        <f>IF(CODE(B47)=45,CHAR(50),CHAR(48))</f>
        <v>0</v>
      </c>
      <c r="M47">
        <f>VALUE(L47)</f>
        <v>0</v>
      </c>
      <c r="N47">
        <f t="shared" si="2"/>
        <v>0</v>
      </c>
    </row>
    <row r="48" spans="1:14" ht="15">
      <c r="A48" s="5" t="s">
        <v>48</v>
      </c>
      <c r="B48" s="4" t="s">
        <v>72</v>
      </c>
      <c r="L48" t="str">
        <f>IF(CODE(B48)=45,CHAR(50),CHAR(48))</f>
        <v>0</v>
      </c>
      <c r="M48">
        <f>VALUE(L48)</f>
        <v>0</v>
      </c>
      <c r="N48">
        <f t="shared" si="2"/>
        <v>0</v>
      </c>
    </row>
    <row r="49" spans="1:2" ht="132" customHeight="1">
      <c r="A49" s="8" t="s">
        <v>50</v>
      </c>
      <c r="B49" t="s">
        <v>72</v>
      </c>
    </row>
    <row r="50" spans="1:16" ht="19.5" customHeight="1">
      <c r="A50" s="5" t="s">
        <v>45</v>
      </c>
      <c r="B50" s="4" t="s">
        <v>72</v>
      </c>
      <c r="L50" t="str">
        <f>IF(CODE(B50)=45,CHAR(50),CHAR(48))</f>
        <v>0</v>
      </c>
      <c r="M50">
        <f>VALUE(L50)</f>
        <v>0</v>
      </c>
      <c r="N50">
        <f t="shared" si="2"/>
        <v>0</v>
      </c>
      <c r="P50">
        <v>10</v>
      </c>
    </row>
    <row r="51" spans="1:14" ht="15">
      <c r="A51" s="5" t="s">
        <v>52</v>
      </c>
      <c r="B51" s="4" t="s">
        <v>72</v>
      </c>
      <c r="L51" t="str">
        <f>IF(CODE(B51)=45,CHAR(50),CHAR(48))</f>
        <v>0</v>
      </c>
      <c r="M51">
        <f>VALUE(L51)</f>
        <v>0</v>
      </c>
      <c r="N51">
        <f t="shared" si="2"/>
        <v>0</v>
      </c>
    </row>
    <row r="52" spans="1:15" ht="15">
      <c r="A52" s="5" t="s">
        <v>51</v>
      </c>
      <c r="B52" s="4" t="s">
        <v>72</v>
      </c>
      <c r="L52" t="str">
        <f>IF(CODE(B52)=43,CHAR(49),CHAR(48))</f>
        <v>0</v>
      </c>
      <c r="M52">
        <f>VALUE(L52)</f>
        <v>0</v>
      </c>
      <c r="N52">
        <f>M52*3</f>
        <v>0</v>
      </c>
      <c r="O52" t="s">
        <v>7</v>
      </c>
    </row>
    <row r="53" spans="1:14" ht="15">
      <c r="A53" s="5" t="s">
        <v>53</v>
      </c>
      <c r="B53" s="4" t="s">
        <v>72</v>
      </c>
      <c r="L53" t="str">
        <f>IF(CODE(B53)=45,CHAR(50),CHAR(48))</f>
        <v>0</v>
      </c>
      <c r="M53">
        <f>VALUE(L53)</f>
        <v>0</v>
      </c>
      <c r="N53">
        <f t="shared" si="2"/>
        <v>0</v>
      </c>
    </row>
    <row r="54" spans="1:2" ht="87.75" customHeight="1">
      <c r="A54" s="8" t="s">
        <v>54</v>
      </c>
      <c r="B54" t="s">
        <v>72</v>
      </c>
    </row>
    <row r="55" spans="1:16" ht="15">
      <c r="A55" s="5" t="s">
        <v>60</v>
      </c>
      <c r="B55" s="4" t="s">
        <v>72</v>
      </c>
      <c r="L55" t="str">
        <f>IF(CODE(B55)=45,CHAR(50),CHAR(48))</f>
        <v>0</v>
      </c>
      <c r="M55">
        <f>VALUE(L55)</f>
        <v>0</v>
      </c>
      <c r="N55">
        <f>M55/2*24</f>
        <v>0</v>
      </c>
      <c r="P55">
        <v>11</v>
      </c>
    </row>
    <row r="56" spans="1:15" ht="15">
      <c r="A56" s="5" t="s">
        <v>59</v>
      </c>
      <c r="B56" s="4" t="s">
        <v>72</v>
      </c>
      <c r="L56" t="str">
        <f>IF(CODE(B56)=43,CHAR(49),CHAR(48))</f>
        <v>0</v>
      </c>
      <c r="M56">
        <f>VALUE(L56)</f>
        <v>0</v>
      </c>
      <c r="N56">
        <f>M56*24</f>
        <v>0</v>
      </c>
      <c r="O56" t="s">
        <v>7</v>
      </c>
    </row>
    <row r="57" spans="1:14" ht="15">
      <c r="A57" s="5" t="s">
        <v>61</v>
      </c>
      <c r="B57" s="4" t="s">
        <v>73</v>
      </c>
      <c r="L57" t="str">
        <f>IF(CODE(B57)=45,CHAR(50),CHAR(48))</f>
        <v>0</v>
      </c>
      <c r="M57">
        <f>VALUE(L57)</f>
        <v>0</v>
      </c>
      <c r="N57">
        <f>M57/2*24</f>
        <v>0</v>
      </c>
    </row>
    <row r="58" spans="1:14" ht="15">
      <c r="A58" s="5" t="s">
        <v>62</v>
      </c>
      <c r="B58" s="4" t="s">
        <v>72</v>
      </c>
      <c r="L58" t="str">
        <f>IF(CODE(B58)=45,CHAR(50),CHAR(48))</f>
        <v>0</v>
      </c>
      <c r="M58">
        <f>VALUE(L58)</f>
        <v>0</v>
      </c>
      <c r="N58">
        <f>M58/2*24</f>
        <v>0</v>
      </c>
    </row>
    <row r="59" spans="1:2" ht="88.5" customHeight="1">
      <c r="A59" s="8" t="s">
        <v>63</v>
      </c>
      <c r="B59" t="s">
        <v>72</v>
      </c>
    </row>
    <row r="60" spans="1:16" ht="15">
      <c r="A60" s="5" t="s">
        <v>64</v>
      </c>
      <c r="B60" s="4" t="s">
        <v>72</v>
      </c>
      <c r="L60" t="str">
        <f>IF(CODE(B60)=43,CHAR(49),CHAR(48))</f>
        <v>0</v>
      </c>
      <c r="M60">
        <f>VALUE(L60)</f>
        <v>0</v>
      </c>
      <c r="N60">
        <f>M60*48</f>
        <v>0</v>
      </c>
      <c r="O60" t="s">
        <v>7</v>
      </c>
      <c r="P60">
        <v>12</v>
      </c>
    </row>
    <row r="61" spans="1:14" ht="15">
      <c r="A61" s="5" t="s">
        <v>65</v>
      </c>
      <c r="B61" s="4" t="s">
        <v>72</v>
      </c>
      <c r="L61" t="str">
        <f>IF(CODE(B61)=45,CHAR(50),CHAR(48))</f>
        <v>0</v>
      </c>
      <c r="M61">
        <f>VALUE(L61)</f>
        <v>0</v>
      </c>
      <c r="N61">
        <f>M61/2*48</f>
        <v>0</v>
      </c>
    </row>
    <row r="62" spans="1:14" ht="15">
      <c r="A62" s="5" t="s">
        <v>66</v>
      </c>
      <c r="B62" s="4" t="s">
        <v>72</v>
      </c>
      <c r="L62" t="str">
        <f>IF(CODE(B62)=45,CHAR(50),CHAR(48))</f>
        <v>0</v>
      </c>
      <c r="M62">
        <f>VALUE(L62)</f>
        <v>0</v>
      </c>
      <c r="N62">
        <f>M62/2*48</f>
        <v>0</v>
      </c>
    </row>
    <row r="63" spans="1:14" ht="15">
      <c r="A63" s="5" t="s">
        <v>67</v>
      </c>
      <c r="B63" s="4" t="s">
        <v>72</v>
      </c>
      <c r="L63" t="str">
        <f>IF(CODE(B63)=45,CHAR(50),CHAR(48))</f>
        <v>0</v>
      </c>
      <c r="M63">
        <f>VALUE(L63)</f>
        <v>0</v>
      </c>
      <c r="N63">
        <f>M63/2*48</f>
        <v>0</v>
      </c>
    </row>
    <row r="64" spans="2:14" ht="12.75">
      <c r="B64" t="s">
        <v>72</v>
      </c>
      <c r="N64">
        <f>SUM(N5:N63)</f>
        <v>0</v>
      </c>
    </row>
    <row r="65" ht="12.75">
      <c r="N65">
        <f>IF(N64&gt;=372,10,IF(N64&gt;=276,9,IF(N64&gt;=180,8,IF(N64&gt;=132,7,IF(N64&gt;=84,6,IF(N64&gt;=60,5,IF(N64&gt;=36,4,IF(N64&gt;=24,3,0))))))))</f>
        <v>0</v>
      </c>
    </row>
    <row r="66" ht="12.75">
      <c r="N66">
        <f>IF(N65=0,IF(N64&gt;=12,2,IF(N64&gt;=6,1,0)),N65)</f>
        <v>0</v>
      </c>
    </row>
    <row r="100" spans="1:2" ht="12.75">
      <c r="A100" s="9" t="s">
        <v>71</v>
      </c>
      <c r="B100">
        <f>N66</f>
        <v>0</v>
      </c>
    </row>
  </sheetData>
  <printOptions/>
  <pageMargins left="0.75" right="0.75" top="1" bottom="1" header="0.5" footer="0.5"/>
  <pageSetup horizontalDpi="300" verticalDpi="300" orientation="portrait" paperSize="9" r:id="rId11"/>
  <drawing r:id="rId10"/>
  <legacyDrawing r:id="rId9"/>
  <oleObjects>
    <oleObject progId="Equation.3" shapeId="760768" r:id="rId1"/>
    <oleObject progId="Equation.3" shapeId="766763" r:id="rId2"/>
    <oleObject progId="Equation.3" shapeId="770454" r:id="rId3"/>
    <oleObject progId="Equation.3" shapeId="776853" r:id="rId4"/>
    <oleObject progId="Equation.3" shapeId="241838" r:id="rId5"/>
    <oleObject progId="Equation.3" shapeId="241839" r:id="rId6"/>
    <oleObject progId="Equation.3" shapeId="254472" r:id="rId7"/>
    <oleObject progId="Equation.3" shapeId="255615" r:id="rId8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100"/>
  <sheetViews>
    <sheetView windowProtection="1" workbookViewId="0" topLeftCell="A1">
      <selection activeCell="C5" sqref="C5"/>
    </sheetView>
  </sheetViews>
  <sheetFormatPr defaultColWidth="9.00390625" defaultRowHeight="12.75"/>
  <cols>
    <col min="1" max="1" width="82.25390625" style="0" customWidth="1"/>
    <col min="2" max="2" width="4.00390625" style="0" customWidth="1"/>
    <col min="4" max="4" width="8.875" style="0" customWidth="1"/>
    <col min="5" max="5" width="10.25390625" style="0" customWidth="1"/>
    <col min="6" max="7" width="11.375" style="0" customWidth="1"/>
    <col min="8" max="8" width="11.25390625" style="0" customWidth="1"/>
  </cols>
  <sheetData>
    <row r="1" ht="84">
      <c r="A1" s="1" t="s">
        <v>0</v>
      </c>
    </row>
    <row r="3" ht="21">
      <c r="A3" s="2" t="s">
        <v>2</v>
      </c>
    </row>
    <row r="4" spans="1:11" s="3" customFormat="1" ht="40.5">
      <c r="A4" s="6" t="s">
        <v>8</v>
      </c>
      <c r="J4" s="3" t="s">
        <v>7</v>
      </c>
      <c r="K4" s="3">
        <f>CODE(J4)</f>
        <v>43</v>
      </c>
    </row>
    <row r="5" spans="1:16" ht="15">
      <c r="A5" s="5" t="s">
        <v>3</v>
      </c>
      <c r="B5" s="4" t="s">
        <v>72</v>
      </c>
      <c r="L5" t="str">
        <f>IF(CODE(B5)=45,CHAR(50),CHAR(48))</f>
        <v>0</v>
      </c>
      <c r="M5">
        <f>VALUE(L5)</f>
        <v>0</v>
      </c>
      <c r="N5">
        <f>M5/2</f>
        <v>0</v>
      </c>
      <c r="P5">
        <v>1</v>
      </c>
    </row>
    <row r="6" spans="1:14" ht="15">
      <c r="A6" s="5" t="s">
        <v>4</v>
      </c>
      <c r="B6" s="4" t="s">
        <v>72</v>
      </c>
      <c r="L6" t="str">
        <f>IF(CODE(B6)=45,CHAR(50),CHAR(48))</f>
        <v>0</v>
      </c>
      <c r="M6">
        <f>VALUE(L6)</f>
        <v>0</v>
      </c>
      <c r="N6">
        <f>M6/2</f>
        <v>0</v>
      </c>
    </row>
    <row r="7" spans="1:15" ht="15">
      <c r="A7" s="5" t="s">
        <v>5</v>
      </c>
      <c r="B7" s="4" t="s">
        <v>72</v>
      </c>
      <c r="L7" t="str">
        <f>IF(CODE(B7)=43,CHAR(49),CHAR(48))</f>
        <v>0</v>
      </c>
      <c r="M7">
        <f>VALUE(L7)</f>
        <v>0</v>
      </c>
      <c r="N7">
        <f>M7</f>
        <v>0</v>
      </c>
      <c r="O7" t="s">
        <v>7</v>
      </c>
    </row>
    <row r="8" spans="1:14" ht="15">
      <c r="A8" s="5" t="s">
        <v>6</v>
      </c>
      <c r="B8" s="4" t="s">
        <v>72</v>
      </c>
      <c r="L8" t="str">
        <f>IF(CODE(B8)=45,CHAR(50),CHAR(48))</f>
        <v>0</v>
      </c>
      <c r="M8">
        <f>VALUE(L8)</f>
        <v>0</v>
      </c>
      <c r="N8">
        <f>M8/2</f>
        <v>0</v>
      </c>
    </row>
    <row r="9" spans="1:2" ht="40.5">
      <c r="A9" s="6" t="s">
        <v>12</v>
      </c>
      <c r="B9" s="3"/>
    </row>
    <row r="10" spans="1:16" ht="15">
      <c r="A10" s="5" t="s">
        <v>3</v>
      </c>
      <c r="B10" s="4" t="s">
        <v>72</v>
      </c>
      <c r="L10" t="str">
        <f>IF(CODE(B10)=43,CHAR(49),CHAR(48))</f>
        <v>0</v>
      </c>
      <c r="M10">
        <f>VALUE(L10)</f>
        <v>0</v>
      </c>
      <c r="N10">
        <f>M10</f>
        <v>0</v>
      </c>
      <c r="O10" t="s">
        <v>7</v>
      </c>
      <c r="P10">
        <v>2</v>
      </c>
    </row>
    <row r="11" spans="1:14" ht="15">
      <c r="A11" s="5" t="s">
        <v>4</v>
      </c>
      <c r="B11" s="4" t="s">
        <v>72</v>
      </c>
      <c r="L11" t="str">
        <f>IF(CODE(B11)=45,CHAR(50),CHAR(48))</f>
        <v>0</v>
      </c>
      <c r="M11">
        <f>VALUE(L11)</f>
        <v>0</v>
      </c>
      <c r="N11">
        <f>M11/2</f>
        <v>0</v>
      </c>
    </row>
    <row r="12" spans="1:14" ht="15">
      <c r="A12" s="5" t="s">
        <v>5</v>
      </c>
      <c r="B12" s="4" t="s">
        <v>72</v>
      </c>
      <c r="L12" t="str">
        <f>IF(CODE(B12)=45,CHAR(50),CHAR(48))</f>
        <v>0</v>
      </c>
      <c r="M12">
        <f aca="true" t="shared" si="0" ref="M12:M63">VALUE(L12)</f>
        <v>0</v>
      </c>
      <c r="N12">
        <f>M12/2</f>
        <v>0</v>
      </c>
    </row>
    <row r="13" spans="1:14" ht="15">
      <c r="A13" s="5" t="s">
        <v>6</v>
      </c>
      <c r="B13" s="4" t="s">
        <v>72</v>
      </c>
      <c r="L13" t="str">
        <f>IF(CODE(B13)=45,CHAR(50),CHAR(48))</f>
        <v>0</v>
      </c>
      <c r="M13">
        <f t="shared" si="0"/>
        <v>0</v>
      </c>
      <c r="N13">
        <f>M13/2</f>
        <v>0</v>
      </c>
    </row>
    <row r="14" spans="1:2" ht="81">
      <c r="A14" s="6" t="s">
        <v>10</v>
      </c>
      <c r="B14" s="3"/>
    </row>
    <row r="15" spans="1:16" ht="15">
      <c r="A15" s="5" t="s">
        <v>3</v>
      </c>
      <c r="B15" s="4" t="s">
        <v>72</v>
      </c>
      <c r="L15" t="str">
        <f>IF(CODE(B15)=45,CHAR(50),CHAR(48))</f>
        <v>0</v>
      </c>
      <c r="M15">
        <f t="shared" si="0"/>
        <v>0</v>
      </c>
      <c r="N15">
        <f>M15/2</f>
        <v>0</v>
      </c>
      <c r="P15">
        <v>3</v>
      </c>
    </row>
    <row r="16" spans="1:14" ht="15">
      <c r="A16" s="5" t="s">
        <v>4</v>
      </c>
      <c r="B16" s="4" t="s">
        <v>72</v>
      </c>
      <c r="L16" t="str">
        <f>IF(CODE(B16)=45,CHAR(50),CHAR(48))</f>
        <v>0</v>
      </c>
      <c r="M16">
        <f t="shared" si="0"/>
        <v>0</v>
      </c>
      <c r="N16">
        <f>M16/2</f>
        <v>0</v>
      </c>
    </row>
    <row r="17" spans="1:15" ht="15">
      <c r="A17" s="5" t="s">
        <v>5</v>
      </c>
      <c r="B17" s="4" t="s">
        <v>72</v>
      </c>
      <c r="L17" t="str">
        <f>IF(CODE(B17)=43,CHAR(49),CHAR(48))</f>
        <v>0</v>
      </c>
      <c r="M17">
        <f>VALUE(L17)</f>
        <v>0</v>
      </c>
      <c r="N17">
        <f>M17</f>
        <v>0</v>
      </c>
      <c r="O17" t="s">
        <v>7</v>
      </c>
    </row>
    <row r="18" spans="1:14" ht="15">
      <c r="A18" s="5" t="s">
        <v>6</v>
      </c>
      <c r="B18" s="4" t="s">
        <v>72</v>
      </c>
      <c r="L18" t="str">
        <f>IF(CODE(B18)=45,CHAR(50),CHAR(48))</f>
        <v>0</v>
      </c>
      <c r="M18">
        <f t="shared" si="0"/>
        <v>0</v>
      </c>
      <c r="N18">
        <f>M18/2</f>
        <v>0</v>
      </c>
    </row>
    <row r="19" spans="1:2" ht="20.25">
      <c r="A19" s="6" t="s">
        <v>13</v>
      </c>
      <c r="B19" t="s">
        <v>72</v>
      </c>
    </row>
    <row r="20" spans="1:16" ht="15">
      <c r="A20" s="5" t="s">
        <v>14</v>
      </c>
      <c r="B20" s="4" t="s">
        <v>72</v>
      </c>
      <c r="L20" t="str">
        <f>IF(CODE(B20)=45,CHAR(50),CHAR(48))</f>
        <v>0</v>
      </c>
      <c r="M20">
        <f t="shared" si="0"/>
        <v>0</v>
      </c>
      <c r="N20">
        <f>M20</f>
        <v>0</v>
      </c>
      <c r="P20">
        <v>4</v>
      </c>
    </row>
    <row r="21" spans="1:14" ht="15">
      <c r="A21" s="5" t="s">
        <v>15</v>
      </c>
      <c r="B21" s="4" t="s">
        <v>72</v>
      </c>
      <c r="L21" t="str">
        <f>IF(CODE(B21)=45,CHAR(50),CHAR(48))</f>
        <v>0</v>
      </c>
      <c r="M21">
        <f t="shared" si="0"/>
        <v>0</v>
      </c>
      <c r="N21">
        <f>M21</f>
        <v>0</v>
      </c>
    </row>
    <row r="22" spans="1:15" ht="15">
      <c r="A22" s="5" t="s">
        <v>16</v>
      </c>
      <c r="B22" s="4" t="s">
        <v>72</v>
      </c>
      <c r="L22" t="str">
        <f>IF(CODE(B22)=43,CHAR(49),CHAR(48))</f>
        <v>0</v>
      </c>
      <c r="M22">
        <f>VALUE(L22)</f>
        <v>0</v>
      </c>
      <c r="N22">
        <f>M22*2</f>
        <v>0</v>
      </c>
      <c r="O22" t="s">
        <v>7</v>
      </c>
    </row>
    <row r="23" spans="1:14" ht="15">
      <c r="A23" s="5" t="s">
        <v>17</v>
      </c>
      <c r="B23" s="4" t="s">
        <v>72</v>
      </c>
      <c r="L23" t="str">
        <f>IF(CODE(B23)=45,CHAR(50),CHAR(48))</f>
        <v>0</v>
      </c>
      <c r="M23">
        <f t="shared" si="0"/>
        <v>0</v>
      </c>
      <c r="N23">
        <f>M23</f>
        <v>0</v>
      </c>
    </row>
    <row r="24" ht="40.5">
      <c r="A24" s="6" t="s">
        <v>23</v>
      </c>
    </row>
    <row r="25" spans="1:16" ht="15">
      <c r="A25" s="5" t="s">
        <v>3</v>
      </c>
      <c r="B25" s="4" t="s">
        <v>72</v>
      </c>
      <c r="L25" t="str">
        <f>IF(CODE(B25)=45,CHAR(50),CHAR(48))</f>
        <v>0</v>
      </c>
      <c r="M25">
        <f t="shared" si="0"/>
        <v>0</v>
      </c>
      <c r="N25">
        <f>M25</f>
        <v>0</v>
      </c>
      <c r="P25">
        <v>5</v>
      </c>
    </row>
    <row r="26" spans="1:15" ht="15">
      <c r="A26" s="5" t="s">
        <v>24</v>
      </c>
      <c r="B26" s="4" t="s">
        <v>72</v>
      </c>
      <c r="L26" t="str">
        <f>IF(CODE(B26)=43,CHAR(49),CHAR(48))</f>
        <v>0</v>
      </c>
      <c r="M26">
        <f>VALUE(L26)</f>
        <v>0</v>
      </c>
      <c r="N26">
        <f>M26*2</f>
        <v>0</v>
      </c>
      <c r="O26" t="s">
        <v>7</v>
      </c>
    </row>
    <row r="27" spans="1:14" ht="15">
      <c r="A27" s="5" t="s">
        <v>25</v>
      </c>
      <c r="B27" s="4" t="s">
        <v>72</v>
      </c>
      <c r="L27" t="str">
        <f>IF(CODE(B27)=45,CHAR(50),CHAR(48))</f>
        <v>0</v>
      </c>
      <c r="M27">
        <f t="shared" si="0"/>
        <v>0</v>
      </c>
      <c r="N27">
        <f>M27</f>
        <v>0</v>
      </c>
    </row>
    <row r="28" spans="1:14" ht="15">
      <c r="A28" s="5" t="s">
        <v>26</v>
      </c>
      <c r="B28" s="4" t="s">
        <v>72</v>
      </c>
      <c r="L28" t="str">
        <f>IF(CODE(B28)=45,CHAR(50),CHAR(48))</f>
        <v>0</v>
      </c>
      <c r="M28">
        <f t="shared" si="0"/>
        <v>0</v>
      </c>
      <c r="N28">
        <f>M28</f>
        <v>0</v>
      </c>
    </row>
    <row r="29" ht="40.5">
      <c r="A29" s="6" t="s">
        <v>37</v>
      </c>
    </row>
    <row r="30" spans="1:16" ht="43.5" customHeight="1">
      <c r="A30" s="7" t="s">
        <v>35</v>
      </c>
      <c r="B30" s="4" t="s">
        <v>72</v>
      </c>
      <c r="L30" t="str">
        <f>IF(CODE(B30)=45,CHAR(50),CHAR(48))</f>
        <v>0</v>
      </c>
      <c r="M30">
        <f t="shared" si="0"/>
        <v>0</v>
      </c>
      <c r="N30">
        <f>M30</f>
        <v>0</v>
      </c>
      <c r="P30">
        <v>6</v>
      </c>
    </row>
    <row r="31" spans="1:14" ht="47.25" customHeight="1">
      <c r="A31" s="7" t="s">
        <v>34</v>
      </c>
      <c r="B31" s="4" t="s">
        <v>72</v>
      </c>
      <c r="L31" t="str">
        <f>IF(CODE(B31)=45,CHAR(50),CHAR(48))</f>
        <v>0</v>
      </c>
      <c r="M31">
        <f t="shared" si="0"/>
        <v>0</v>
      </c>
      <c r="N31">
        <f>M31</f>
        <v>0</v>
      </c>
    </row>
    <row r="32" spans="1:15" ht="48.75" customHeight="1">
      <c r="A32" s="7" t="s">
        <v>33</v>
      </c>
      <c r="B32" s="4" t="s">
        <v>72</v>
      </c>
      <c r="L32" t="str">
        <f>IF(CODE(B32)=43,CHAR(49),CHAR(48))</f>
        <v>0</v>
      </c>
      <c r="M32">
        <f>VALUE(L32)</f>
        <v>0</v>
      </c>
      <c r="N32">
        <f>M32*2</f>
        <v>0</v>
      </c>
      <c r="O32" t="s">
        <v>7</v>
      </c>
    </row>
    <row r="33" spans="1:14" ht="47.25" customHeight="1">
      <c r="A33" s="7" t="s">
        <v>36</v>
      </c>
      <c r="B33" s="4" t="s">
        <v>72</v>
      </c>
      <c r="L33" t="str">
        <f>IF(CODE(B33)=45,CHAR(50),CHAR(48))</f>
        <v>0</v>
      </c>
      <c r="M33">
        <f t="shared" si="0"/>
        <v>0</v>
      </c>
      <c r="N33">
        <f>M33</f>
        <v>0</v>
      </c>
    </row>
    <row r="34" ht="183" customHeight="1">
      <c r="A34" s="8" t="s">
        <v>38</v>
      </c>
    </row>
    <row r="35" spans="1:16" ht="15">
      <c r="A35" s="5" t="s">
        <v>42</v>
      </c>
      <c r="B35" s="4" t="s">
        <v>72</v>
      </c>
      <c r="L35" t="str">
        <f>IF(CODE(B35)=45,CHAR(50),CHAR(48))</f>
        <v>0</v>
      </c>
      <c r="M35">
        <f t="shared" si="0"/>
        <v>0</v>
      </c>
      <c r="N35">
        <f>M35/2*3</f>
        <v>0</v>
      </c>
      <c r="P35">
        <v>7</v>
      </c>
    </row>
    <row r="36" spans="1:14" ht="15">
      <c r="A36" s="5" t="s">
        <v>41</v>
      </c>
      <c r="B36" s="4" t="s">
        <v>72</v>
      </c>
      <c r="L36" t="str">
        <f>IF(CODE(B36)=45,CHAR(50),CHAR(48))</f>
        <v>0</v>
      </c>
      <c r="M36">
        <f t="shared" si="0"/>
        <v>0</v>
      </c>
      <c r="N36">
        <f>M36/2*3</f>
        <v>0</v>
      </c>
    </row>
    <row r="37" spans="1:14" ht="15">
      <c r="A37" s="5" t="s">
        <v>40</v>
      </c>
      <c r="B37" s="4" t="s">
        <v>72</v>
      </c>
      <c r="L37" t="str">
        <f>IF(CODE(B37)=43,CHAR(49),CHAR(48))</f>
        <v>0</v>
      </c>
      <c r="M37">
        <f>VALUE(L37)</f>
        <v>0</v>
      </c>
      <c r="N37">
        <f>M37*3</f>
        <v>0</v>
      </c>
    </row>
    <row r="38" spans="1:14" ht="15">
      <c r="A38" s="5" t="s">
        <v>39</v>
      </c>
      <c r="B38" s="4" t="s">
        <v>72</v>
      </c>
      <c r="L38" t="str">
        <f>IF(CODE(B38)=45,CHAR(50),CHAR(48))</f>
        <v>0</v>
      </c>
      <c r="M38">
        <f t="shared" si="0"/>
        <v>0</v>
      </c>
      <c r="N38">
        <f>M38/2*3</f>
        <v>0</v>
      </c>
    </row>
    <row r="39" ht="208.5" customHeight="1">
      <c r="A39" s="8" t="s">
        <v>44</v>
      </c>
    </row>
    <row r="40" spans="1:16" ht="15">
      <c r="A40" s="5" t="s">
        <v>45</v>
      </c>
      <c r="B40" s="4" t="s">
        <v>72</v>
      </c>
      <c r="L40" t="str">
        <f>IF(CODE(B40)=43,CHAR(49),CHAR(48))</f>
        <v>0</v>
      </c>
      <c r="M40">
        <f>VALUE(L40)</f>
        <v>0</v>
      </c>
      <c r="N40">
        <f>M40*3</f>
        <v>0</v>
      </c>
      <c r="P40">
        <v>8</v>
      </c>
    </row>
    <row r="41" spans="1:14" ht="15">
      <c r="A41" s="5" t="s">
        <v>46</v>
      </c>
      <c r="B41" s="4" t="s">
        <v>72</v>
      </c>
      <c r="L41" t="str">
        <f>IF(CODE(B41)=45,CHAR(50),CHAR(48))</f>
        <v>0</v>
      </c>
      <c r="M41">
        <f t="shared" si="0"/>
        <v>0</v>
      </c>
      <c r="N41">
        <f>M41/2*3</f>
        <v>0</v>
      </c>
    </row>
    <row r="42" spans="1:14" ht="15">
      <c r="A42" s="5" t="s">
        <v>47</v>
      </c>
      <c r="B42" s="4" t="s">
        <v>72</v>
      </c>
      <c r="L42" t="str">
        <f>IF(CODE(B42)=45,CHAR(50),CHAR(48))</f>
        <v>0</v>
      </c>
      <c r="M42">
        <f t="shared" si="0"/>
        <v>0</v>
      </c>
      <c r="N42">
        <f>M42/2*3</f>
        <v>0</v>
      </c>
    </row>
    <row r="43" spans="1:14" ht="15">
      <c r="A43" s="5" t="s">
        <v>48</v>
      </c>
      <c r="B43" s="4" t="s">
        <v>72</v>
      </c>
      <c r="L43" t="str">
        <f>IF(CODE(B43)=45,CHAR(50),CHAR(48))</f>
        <v>0</v>
      </c>
      <c r="M43">
        <f t="shared" si="0"/>
        <v>0</v>
      </c>
      <c r="N43">
        <f>M43/2*3</f>
        <v>0</v>
      </c>
    </row>
    <row r="44" spans="1:2" ht="81.75" customHeight="1">
      <c r="A44" s="8" t="s">
        <v>49</v>
      </c>
      <c r="B44" t="s">
        <v>73</v>
      </c>
    </row>
    <row r="45" spans="1:16" ht="15">
      <c r="A45" s="5" t="s">
        <v>45</v>
      </c>
      <c r="B45" s="4" t="s">
        <v>72</v>
      </c>
      <c r="L45" t="str">
        <f>IF(CODE(B45)=45,CHAR(50),CHAR(48))</f>
        <v>0</v>
      </c>
      <c r="M45">
        <f t="shared" si="0"/>
        <v>0</v>
      </c>
      <c r="N45">
        <f>M45/2*3</f>
        <v>0</v>
      </c>
      <c r="P45">
        <v>9</v>
      </c>
    </row>
    <row r="46" spans="1:14" ht="15">
      <c r="A46" s="5" t="s">
        <v>46</v>
      </c>
      <c r="B46" s="4" t="s">
        <v>72</v>
      </c>
      <c r="L46" t="str">
        <f>IF(CODE(B46)=45,CHAR(50),CHAR(48))</f>
        <v>0</v>
      </c>
      <c r="M46">
        <f t="shared" si="0"/>
        <v>0</v>
      </c>
      <c r="N46">
        <f>M46/2*3</f>
        <v>0</v>
      </c>
    </row>
    <row r="47" spans="1:14" ht="15">
      <c r="A47" s="5" t="s">
        <v>47</v>
      </c>
      <c r="B47" s="4" t="s">
        <v>72</v>
      </c>
      <c r="L47" t="str">
        <f>IF(CODE(B47)=43,CHAR(49),CHAR(48))</f>
        <v>0</v>
      </c>
      <c r="M47">
        <f t="shared" si="0"/>
        <v>0</v>
      </c>
      <c r="N47">
        <f>M47*3</f>
        <v>0</v>
      </c>
    </row>
    <row r="48" spans="1:14" ht="15">
      <c r="A48" s="5" t="s">
        <v>48</v>
      </c>
      <c r="B48" s="4" t="s">
        <v>72</v>
      </c>
      <c r="L48" t="str">
        <f>IF(CODE(B48)=45,CHAR(50),CHAR(48))</f>
        <v>0</v>
      </c>
      <c r="M48">
        <f t="shared" si="0"/>
        <v>0</v>
      </c>
      <c r="N48">
        <f>M48/2*3</f>
        <v>0</v>
      </c>
    </row>
    <row r="49" ht="124.5" customHeight="1">
      <c r="A49" s="8" t="s">
        <v>50</v>
      </c>
    </row>
    <row r="50" spans="1:16" ht="15">
      <c r="A50" s="5" t="s">
        <v>45</v>
      </c>
      <c r="B50" s="4" t="s">
        <v>72</v>
      </c>
      <c r="L50" t="str">
        <f>IF(CODE(B50)=45,CHAR(50),CHAR(48))</f>
        <v>0</v>
      </c>
      <c r="M50">
        <f t="shared" si="0"/>
        <v>0</v>
      </c>
      <c r="N50">
        <f>M50/2*3</f>
        <v>0</v>
      </c>
      <c r="P50">
        <v>10</v>
      </c>
    </row>
    <row r="51" spans="1:14" ht="15">
      <c r="A51" s="5" t="s">
        <v>52</v>
      </c>
      <c r="B51" s="4" t="s">
        <v>72</v>
      </c>
      <c r="L51" t="str">
        <f>IF(CODE(B51)=45,CHAR(50),CHAR(48))</f>
        <v>0</v>
      </c>
      <c r="M51">
        <f t="shared" si="0"/>
        <v>0</v>
      </c>
      <c r="N51">
        <f>M51/2*3</f>
        <v>0</v>
      </c>
    </row>
    <row r="52" spans="1:14" ht="15">
      <c r="A52" s="5" t="s">
        <v>51</v>
      </c>
      <c r="B52" s="4" t="s">
        <v>72</v>
      </c>
      <c r="L52" t="str">
        <f>IF(CODE(B52)=43,CHAR(49),CHAR(48))</f>
        <v>0</v>
      </c>
      <c r="M52">
        <f>VALUE(L52)</f>
        <v>0</v>
      </c>
      <c r="N52">
        <f>M52*3</f>
        <v>0</v>
      </c>
    </row>
    <row r="53" spans="1:14" ht="15">
      <c r="A53" s="5" t="s">
        <v>53</v>
      </c>
      <c r="B53" s="4" t="s">
        <v>72</v>
      </c>
      <c r="L53" t="str">
        <f>IF(CODE(B53)=45,CHAR(50),CHAR(48))</f>
        <v>0</v>
      </c>
      <c r="M53">
        <f t="shared" si="0"/>
        <v>0</v>
      </c>
      <c r="N53">
        <f>M53/2*3</f>
        <v>0</v>
      </c>
    </row>
    <row r="54" ht="90.75" customHeight="1">
      <c r="A54" s="8" t="s">
        <v>54</v>
      </c>
    </row>
    <row r="55" spans="1:16" ht="15">
      <c r="A55" s="5" t="s">
        <v>56</v>
      </c>
      <c r="B55" s="4" t="s">
        <v>72</v>
      </c>
      <c r="L55" t="str">
        <f>IF(CODE(B55)=45,CHAR(50),CHAR(48))</f>
        <v>0</v>
      </c>
      <c r="M55">
        <f t="shared" si="0"/>
        <v>0</v>
      </c>
      <c r="N55">
        <f>M55/2*24</f>
        <v>0</v>
      </c>
      <c r="P55">
        <v>11</v>
      </c>
    </row>
    <row r="56" spans="1:14" ht="15">
      <c r="A56" s="5" t="s">
        <v>57</v>
      </c>
      <c r="B56" s="4" t="s">
        <v>72</v>
      </c>
      <c r="L56" t="str">
        <f>IF(CODE(B56)=45,CHAR(50),CHAR(48))</f>
        <v>0</v>
      </c>
      <c r="M56">
        <f t="shared" si="0"/>
        <v>0</v>
      </c>
      <c r="N56">
        <f>M56/2*24</f>
        <v>0</v>
      </c>
    </row>
    <row r="57" spans="1:14" ht="15">
      <c r="A57" s="5" t="s">
        <v>58</v>
      </c>
      <c r="B57" s="4" t="s">
        <v>72</v>
      </c>
      <c r="L57" t="str">
        <f>IF(CODE(B57)=45,CHAR(50),CHAR(48))</f>
        <v>0</v>
      </c>
      <c r="M57">
        <f t="shared" si="0"/>
        <v>0</v>
      </c>
      <c r="N57">
        <f>M57/2*24</f>
        <v>0</v>
      </c>
    </row>
    <row r="58" spans="1:14" ht="15">
      <c r="A58" s="5" t="s">
        <v>55</v>
      </c>
      <c r="B58" s="4" t="s">
        <v>72</v>
      </c>
      <c r="L58" t="str">
        <f>IF(CODE(B58)=43,CHAR(49),CHAR(48))</f>
        <v>0</v>
      </c>
      <c r="M58">
        <f t="shared" si="0"/>
        <v>0</v>
      </c>
      <c r="N58">
        <f>M58*24</f>
        <v>0</v>
      </c>
    </row>
    <row r="59" ht="83.25" customHeight="1">
      <c r="A59" s="8" t="s">
        <v>63</v>
      </c>
    </row>
    <row r="60" spans="1:16" ht="15">
      <c r="A60" s="5" t="s">
        <v>70</v>
      </c>
      <c r="B60" s="4" t="s">
        <v>72</v>
      </c>
      <c r="L60" t="str">
        <f>IF(CODE(B60)=45,CHAR(50),CHAR(48))</f>
        <v>0</v>
      </c>
      <c r="M60">
        <f t="shared" si="0"/>
        <v>0</v>
      </c>
      <c r="N60">
        <f>M60/2*48</f>
        <v>0</v>
      </c>
      <c r="P60">
        <v>12</v>
      </c>
    </row>
    <row r="61" spans="1:14" ht="15">
      <c r="A61" s="5" t="s">
        <v>57</v>
      </c>
      <c r="B61" s="4" t="s">
        <v>72</v>
      </c>
      <c r="L61" t="str">
        <f>IF(CODE(B61)=45,CHAR(50),CHAR(48))</f>
        <v>0</v>
      </c>
      <c r="M61">
        <f t="shared" si="0"/>
        <v>0</v>
      </c>
      <c r="N61">
        <f>M61/2*48</f>
        <v>0</v>
      </c>
    </row>
    <row r="62" spans="1:14" ht="15">
      <c r="A62" s="5" t="s">
        <v>69</v>
      </c>
      <c r="B62" s="4" t="s">
        <v>72</v>
      </c>
      <c r="L62" t="str">
        <f>IF(CODE(B62)=45,CHAR(50),CHAR(48))</f>
        <v>0</v>
      </c>
      <c r="M62">
        <f t="shared" si="0"/>
        <v>0</v>
      </c>
      <c r="N62">
        <f>M62/2*48</f>
        <v>0</v>
      </c>
    </row>
    <row r="63" spans="1:14" ht="15">
      <c r="A63" s="5" t="s">
        <v>68</v>
      </c>
      <c r="B63" s="4" t="s">
        <v>72</v>
      </c>
      <c r="L63" t="str">
        <f>IF(CODE(B63)=43,CHAR(49),CHAR(48))</f>
        <v>0</v>
      </c>
      <c r="M63">
        <f t="shared" si="0"/>
        <v>0</v>
      </c>
      <c r="N63">
        <f>M63*48</f>
        <v>0</v>
      </c>
    </row>
    <row r="64" ht="12.75">
      <c r="N64">
        <f>SUM(N5:N63)</f>
        <v>0</v>
      </c>
    </row>
    <row r="65" ht="12.75">
      <c r="N65">
        <f>IF(N64&gt;=372,10,IF(N64&gt;=276,9,IF(N64&gt;=180,8,IF(N64&gt;=132,7,IF(N64&gt;=84,6,IF(N64&gt;=60,5,IF(N64&gt;=36,4,IF(N64&gt;=24,3,0))))))))</f>
        <v>0</v>
      </c>
    </row>
    <row r="66" ht="12.75">
      <c r="N66">
        <f>IF(N65=0,IF(N64&gt;=12,2,IF(N64&gt;=6,1,0)),N65)</f>
        <v>0</v>
      </c>
    </row>
    <row r="100" spans="1:2" ht="12.75">
      <c r="A100" s="9" t="s">
        <v>71</v>
      </c>
      <c r="B100">
        <f>N66</f>
        <v>0</v>
      </c>
    </row>
  </sheetData>
  <printOptions/>
  <pageMargins left="0.75" right="0.75" top="1" bottom="1" header="0.5" footer="0.5"/>
  <pageSetup horizontalDpi="300" verticalDpi="300" orientation="portrait" paperSize="9" r:id="rId11"/>
  <drawing r:id="rId10"/>
  <legacyDrawing r:id="rId9"/>
  <oleObjects>
    <oleObject progId="Equation.3" shapeId="783734" r:id="rId1"/>
    <oleObject progId="Equation.3" shapeId="783735" r:id="rId2"/>
    <oleObject progId="Equation.3" shapeId="783736" r:id="rId3"/>
    <oleObject progId="Equation.3" shapeId="783737" r:id="rId4"/>
    <oleObject progId="Equation.3" shapeId="190051" r:id="rId5"/>
    <oleObject progId="Equation.3" shapeId="193512" r:id="rId6"/>
    <oleObject progId="Equation.3" shapeId="242242" r:id="rId7"/>
    <oleObject progId="Equation.3" shapeId="242243" r:id="rId8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indowProtection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</dc:creator>
  <cp:keywords/>
  <dc:description/>
  <cp:lastModifiedBy>Алла</cp:lastModifiedBy>
  <cp:lastPrinted>2004-04-07T20:24:50Z</cp:lastPrinted>
  <dcterms:created xsi:type="dcterms:W3CDTF">2004-04-05T17:09:40Z</dcterms:created>
  <dcterms:modified xsi:type="dcterms:W3CDTF">2005-12-28T18:40:38Z</dcterms:modified>
  <cp:category/>
  <cp:version/>
  <cp:contentType/>
  <cp:contentStatus/>
</cp:coreProperties>
</file>